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2" yWindow="109" windowWidth="15120" windowHeight="8015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J56" i="2"/>
  <c r="I56"/>
  <c r="H56"/>
  <c r="J50"/>
  <c r="I50"/>
  <c r="H50"/>
  <c r="E50"/>
  <c r="J44"/>
  <c r="I44"/>
  <c r="I43" s="1"/>
  <c r="E44"/>
  <c r="H43"/>
  <c r="G43"/>
  <c r="G56" s="1"/>
  <c r="F43"/>
  <c r="F56" s="1"/>
  <c r="E34"/>
  <c r="E56" s="1"/>
  <c r="K23"/>
  <c r="K22"/>
  <c r="K21"/>
  <c r="K20"/>
  <c r="K19"/>
  <c r="J19"/>
  <c r="I19"/>
  <c r="H19"/>
  <c r="G19"/>
  <c r="F19"/>
  <c r="E19"/>
  <c r="K18"/>
  <c r="K17"/>
  <c r="K16"/>
  <c r="K15"/>
  <c r="K14"/>
  <c r="K13"/>
  <c r="J13"/>
  <c r="I13"/>
  <c r="H13"/>
  <c r="G13"/>
  <c r="F13"/>
  <c r="E13"/>
  <c r="K12"/>
  <c r="K11"/>
  <c r="K10"/>
  <c r="K9"/>
  <c r="K8"/>
  <c r="J7"/>
  <c r="I7"/>
  <c r="H7"/>
  <c r="G7"/>
  <c r="F7"/>
  <c r="E7"/>
  <c r="K6"/>
  <c r="K5"/>
  <c r="J4"/>
  <c r="I4"/>
  <c r="I24" s="1"/>
  <c r="H4"/>
  <c r="H24" s="1"/>
  <c r="G4"/>
  <c r="F4"/>
  <c r="F24" s="1"/>
  <c r="E4"/>
  <c r="K4" s="1"/>
  <c r="J43" l="1"/>
  <c r="I57"/>
  <c r="H57"/>
  <c r="J24"/>
  <c r="G24"/>
  <c r="K7"/>
  <c r="K24" s="1"/>
  <c r="K57" s="1"/>
  <c r="E24"/>
  <c r="E57" s="1"/>
  <c r="J57" l="1"/>
</calcChain>
</file>

<file path=xl/sharedStrings.xml><?xml version="1.0" encoding="utf-8"?>
<sst xmlns="http://schemas.openxmlformats.org/spreadsheetml/2006/main" count="29" uniqueCount="27">
  <si>
    <t>КБК</t>
  </si>
  <si>
    <t xml:space="preserve">осток на начало года </t>
  </si>
  <si>
    <t xml:space="preserve">Поступило сначала года </t>
  </si>
  <si>
    <t>За отчетный месяц</t>
  </si>
  <si>
    <t>остаток на конец месяца</t>
  </si>
  <si>
    <t>Итого</t>
  </si>
  <si>
    <t>в том числе</t>
  </si>
  <si>
    <t>Контроль</t>
  </si>
  <si>
    <t>120 в том числе:</t>
  </si>
  <si>
    <t>130 в том числе:</t>
  </si>
  <si>
    <t>131(род.плата)</t>
  </si>
  <si>
    <t>131 (ГПД)</t>
  </si>
  <si>
    <t>140 в том числе:</t>
  </si>
  <si>
    <t>180 в том числе:</t>
  </si>
  <si>
    <t>290 в том числе:</t>
  </si>
  <si>
    <t xml:space="preserve">учреждение </t>
  </si>
  <si>
    <t>Ассигнования 2019</t>
  </si>
  <si>
    <t>Расходы всего (накопительный итог )</t>
  </si>
  <si>
    <t>131(платные услуги)</t>
  </si>
  <si>
    <t>440 в том числе:</t>
  </si>
  <si>
    <t>340 из них :</t>
  </si>
  <si>
    <t>340 родит.плата, в том числе  по:</t>
  </si>
  <si>
    <t>340пл.усл/спонсорск в том числе по :</t>
  </si>
  <si>
    <t>ДОУ №</t>
  </si>
  <si>
    <t>310 (родит.)</t>
  </si>
  <si>
    <t>310 (доп.)</t>
  </si>
  <si>
    <t xml:space="preserve">Отчет по внебюджету на 1 апреля 2022г.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</si>
</sst>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color theme="0"/>
      <name val="Arial Cyr"/>
      <charset val="204"/>
    </font>
    <font>
      <sz val="10"/>
      <color theme="0"/>
      <name val="Arial Cyr"/>
      <charset val="204"/>
    </font>
    <font>
      <b/>
      <sz val="16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/>
    </xf>
    <xf numFmtId="0" fontId="7" fillId="0" borderId="0" xfId="0" applyFont="1"/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/>
    </xf>
    <xf numFmtId="4" fontId="4" fillId="3" borderId="2" xfId="0" applyNumberFormat="1" applyFont="1" applyFill="1" applyBorder="1"/>
    <xf numFmtId="0" fontId="2" fillId="0" borderId="16" xfId="0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vertical="center" wrapText="1"/>
    </xf>
    <xf numFmtId="4" fontId="2" fillId="4" borderId="17" xfId="0" applyNumberFormat="1" applyFont="1" applyFill="1" applyBorder="1" applyAlignment="1">
      <alignment vertical="center" wrapText="1"/>
    </xf>
    <xf numFmtId="4" fontId="2" fillId="0" borderId="17" xfId="0" applyNumberFormat="1" applyFont="1" applyFill="1" applyBorder="1" applyAlignment="1">
      <alignment vertical="center"/>
    </xf>
    <xf numFmtId="4" fontId="3" fillId="0" borderId="18" xfId="0" applyNumberFormat="1" applyFont="1" applyFill="1" applyBorder="1"/>
    <xf numFmtId="0" fontId="5" fillId="3" borderId="19" xfId="0" applyFont="1" applyFill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vertical="center" wrapText="1"/>
    </xf>
    <xf numFmtId="4" fontId="5" fillId="3" borderId="3" xfId="0" applyNumberFormat="1" applyFont="1" applyFill="1" applyBorder="1" applyAlignment="1">
      <alignment vertical="center"/>
    </xf>
    <xf numFmtId="4" fontId="4" fillId="3" borderId="7" xfId="0" applyNumberFormat="1" applyFont="1" applyFill="1" applyBorder="1"/>
    <xf numFmtId="0" fontId="2" fillId="0" borderId="20" xfId="0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vertical="center"/>
    </xf>
    <xf numFmtId="4" fontId="3" fillId="0" borderId="7" xfId="0" applyNumberFormat="1" applyFont="1" applyFill="1" applyBorder="1"/>
    <xf numFmtId="0" fontId="5" fillId="3" borderId="20" xfId="0" applyFont="1" applyFill="1" applyBorder="1" applyAlignment="1">
      <alignment horizontal="right" vertical="center" wrapText="1"/>
    </xf>
    <xf numFmtId="4" fontId="5" fillId="3" borderId="4" xfId="0" applyNumberFormat="1" applyFont="1" applyFill="1" applyBorder="1" applyAlignment="1">
      <alignment vertical="center" wrapText="1"/>
    </xf>
    <xf numFmtId="4" fontId="5" fillId="3" borderId="4" xfId="0" applyNumberFormat="1" applyFont="1" applyFill="1" applyBorder="1" applyAlignment="1">
      <alignment vertical="center"/>
    </xf>
    <xf numFmtId="4" fontId="4" fillId="3" borderId="8" xfId="0" applyNumberFormat="1" applyFont="1" applyFill="1" applyBorder="1"/>
    <xf numFmtId="4" fontId="3" fillId="0" borderId="8" xfId="0" applyNumberFormat="1" applyFont="1" applyFill="1" applyBorder="1"/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3" fillId="0" borderId="4" xfId="0" applyFont="1" applyBorder="1"/>
    <xf numFmtId="4" fontId="2" fillId="0" borderId="9" xfId="0" applyNumberFormat="1" applyFont="1" applyFill="1" applyBorder="1" applyAlignment="1">
      <alignment vertical="center" wrapText="1"/>
    </xf>
    <xf numFmtId="4" fontId="2" fillId="4" borderId="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4" fontId="3" fillId="0" borderId="2" xfId="0" applyNumberFormat="1" applyFont="1" applyFill="1" applyBorder="1"/>
    <xf numFmtId="0" fontId="5" fillId="0" borderId="1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/>
    <xf numFmtId="0" fontId="5" fillId="0" borderId="21" xfId="0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vertical="center" wrapText="1"/>
    </xf>
    <xf numFmtId="4" fontId="5" fillId="5" borderId="5" xfId="0" applyNumberFormat="1" applyFont="1" applyFill="1" applyBorder="1" applyAlignment="1">
      <alignment vertical="center" wrapText="1"/>
    </xf>
    <xf numFmtId="4" fontId="5" fillId="6" borderId="5" xfId="0" applyNumberFormat="1" applyFont="1" applyFill="1" applyBorder="1" applyAlignment="1">
      <alignment vertical="center" wrapText="1"/>
    </xf>
    <xf numFmtId="4" fontId="0" fillId="0" borderId="0" xfId="0" applyNumberFormat="1"/>
    <xf numFmtId="0" fontId="13" fillId="0" borderId="0" xfId="0" applyFont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4" fontId="12" fillId="0" borderId="4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/>
    <xf numFmtId="0" fontId="4" fillId="3" borderId="4" xfId="0" applyFont="1" applyFill="1" applyBorder="1" applyAlignment="1">
      <alignment horizontal="right"/>
    </xf>
    <xf numFmtId="4" fontId="2" fillId="3" borderId="4" xfId="0" applyNumberFormat="1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vertical="center"/>
    </xf>
    <xf numFmtId="4" fontId="3" fillId="3" borderId="4" xfId="0" applyNumberFormat="1" applyFont="1" applyFill="1" applyBorder="1"/>
    <xf numFmtId="4" fontId="5" fillId="0" borderId="23" xfId="0" applyNumberFormat="1" applyFont="1" applyFill="1" applyBorder="1" applyAlignment="1">
      <alignment vertical="center" wrapText="1"/>
    </xf>
    <xf numFmtId="4" fontId="5" fillId="4" borderId="5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/>
    </xf>
    <xf numFmtId="4" fontId="5" fillId="7" borderId="11" xfId="0" applyNumberFormat="1" applyFont="1" applyFill="1" applyBorder="1"/>
    <xf numFmtId="4" fontId="5" fillId="4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" fontId="5" fillId="4" borderId="17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vertical="center"/>
    </xf>
    <xf numFmtId="4" fontId="14" fillId="4" borderId="3" xfId="0" applyNumberFormat="1" applyFont="1" applyFill="1" applyBorder="1" applyAlignment="1">
      <alignment vertical="center" wrapText="1"/>
    </xf>
    <xf numFmtId="4" fontId="14" fillId="4" borderId="4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horizontal="left" vertical="center" wrapText="1"/>
    </xf>
    <xf numFmtId="4" fontId="5" fillId="8" borderId="5" xfId="0" applyNumberFormat="1" applyFont="1" applyFill="1" applyBorder="1" applyAlignment="1">
      <alignment vertical="center" wrapText="1"/>
    </xf>
    <xf numFmtId="4" fontId="5" fillId="8" borderId="5" xfId="0" applyNumberFormat="1" applyFont="1" applyFill="1" applyBorder="1" applyAlignment="1">
      <alignment vertical="center"/>
    </xf>
    <xf numFmtId="4" fontId="4" fillId="8" borderId="11" xfId="0" applyNumberFormat="1" applyFont="1" applyFill="1" applyBorder="1"/>
    <xf numFmtId="4" fontId="5" fillId="4" borderId="4" xfId="0" applyNumberFormat="1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vertical="center"/>
    </xf>
    <xf numFmtId="4" fontId="3" fillId="0" borderId="11" xfId="0" applyNumberFormat="1" applyFont="1" applyFill="1" applyBorder="1"/>
    <xf numFmtId="4" fontId="5" fillId="8" borderId="11" xfId="0" applyNumberFormat="1" applyFont="1" applyFill="1" applyBorder="1" applyAlignment="1">
      <alignment vertical="center" wrapText="1"/>
    </xf>
    <xf numFmtId="0" fontId="5" fillId="9" borderId="24" xfId="0" applyFont="1" applyFill="1" applyBorder="1" applyAlignment="1">
      <alignment horizontal="right" vertical="center" wrapText="1"/>
    </xf>
    <xf numFmtId="4" fontId="15" fillId="9" borderId="25" xfId="0" applyNumberFormat="1" applyFont="1" applyFill="1" applyBorder="1" applyAlignment="1">
      <alignment vertical="center" wrapText="1"/>
    </xf>
    <xf numFmtId="4" fontId="10" fillId="0" borderId="4" xfId="0" applyNumberFormat="1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vertical="center" wrapText="1"/>
    </xf>
    <xf numFmtId="4" fontId="10" fillId="4" borderId="4" xfId="0" applyNumberFormat="1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vertical="center"/>
    </xf>
    <xf numFmtId="4" fontId="16" fillId="0" borderId="8" xfId="0" applyNumberFormat="1" applyFont="1" applyFill="1" applyBorder="1"/>
    <xf numFmtId="4" fontId="10" fillId="0" borderId="4" xfId="0" applyNumberFormat="1" applyFont="1" applyFill="1" applyBorder="1" applyAlignment="1">
      <alignment vertical="center"/>
    </xf>
    <xf numFmtId="0" fontId="5" fillId="9" borderId="20" xfId="0" applyFont="1" applyFill="1" applyBorder="1" applyAlignment="1">
      <alignment horizontal="right" vertical="center" wrapText="1"/>
    </xf>
    <xf numFmtId="4" fontId="15" fillId="9" borderId="4" xfId="0" applyNumberFormat="1" applyFont="1" applyFill="1" applyBorder="1" applyAlignment="1">
      <alignment vertical="center" wrapText="1"/>
    </xf>
    <xf numFmtId="4" fontId="5" fillId="7" borderId="11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13" fillId="5" borderId="13" xfId="0" applyFont="1" applyFill="1" applyBorder="1" applyAlignment="1">
      <alignment horizontal="center" vertical="top" wrapText="1"/>
    </xf>
    <xf numFmtId="0" fontId="13" fillId="5" borderId="15" xfId="0" applyFont="1" applyFill="1" applyBorder="1" applyAlignment="1">
      <alignment horizontal="center" vertical="top" wrapText="1"/>
    </xf>
    <xf numFmtId="0" fontId="13" fillId="5" borderId="2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7"/>
  <sheetViews>
    <sheetView tabSelected="1" workbookViewId="0">
      <selection activeCell="D3" sqref="D3"/>
    </sheetView>
  </sheetViews>
  <sheetFormatPr defaultRowHeight="14.3"/>
  <cols>
    <col min="1" max="1" width="1.375" customWidth="1"/>
    <col min="2" max="2" width="1.125" customWidth="1"/>
    <col min="3" max="3" width="4.125" customWidth="1"/>
    <col min="4" max="4" width="13.75" customWidth="1"/>
    <col min="5" max="5" width="11" customWidth="1"/>
    <col min="6" max="6" width="12.625" customWidth="1"/>
    <col min="7" max="8" width="12" customWidth="1"/>
    <col min="9" max="9" width="11.75" customWidth="1"/>
    <col min="10" max="10" width="12.125" customWidth="1"/>
    <col min="11" max="11" width="11.875" customWidth="1"/>
    <col min="13" max="13" width="9.875" bestFit="1" customWidth="1"/>
    <col min="14" max="14" width="11.375" bestFit="1" customWidth="1"/>
    <col min="15" max="15" width="10" bestFit="1" customWidth="1"/>
  </cols>
  <sheetData>
    <row r="1" spans="2:11" ht="25.15">
      <c r="B1" s="95"/>
      <c r="C1" s="95"/>
      <c r="D1" s="95"/>
      <c r="F1" s="2"/>
      <c r="G1" s="1"/>
      <c r="H1" s="1"/>
      <c r="I1" s="1"/>
      <c r="J1" s="1"/>
    </row>
    <row r="2" spans="2:11" ht="20.25" customHeight="1">
      <c r="C2" s="56"/>
      <c r="D2" s="96" t="s">
        <v>26</v>
      </c>
      <c r="E2" s="96"/>
      <c r="F2" s="96"/>
      <c r="G2" s="96"/>
      <c r="H2" s="96"/>
      <c r="I2" s="96"/>
      <c r="J2" s="96"/>
      <c r="K2" s="96"/>
    </row>
    <row r="3" spans="2:11" ht="78.8" thickBot="1">
      <c r="C3" s="57" t="s">
        <v>15</v>
      </c>
      <c r="D3" s="3" t="s">
        <v>0</v>
      </c>
      <c r="E3" s="3" t="s">
        <v>1</v>
      </c>
      <c r="F3" s="4" t="s">
        <v>2</v>
      </c>
      <c r="G3" s="4" t="s">
        <v>3</v>
      </c>
      <c r="H3" s="5" t="s">
        <v>16</v>
      </c>
      <c r="I3" s="4" t="s">
        <v>17</v>
      </c>
      <c r="J3" s="4" t="s">
        <v>3</v>
      </c>
      <c r="K3" s="6" t="s">
        <v>4</v>
      </c>
    </row>
    <row r="4" spans="2:11" ht="25.5" customHeight="1">
      <c r="C4" s="97" t="s">
        <v>23</v>
      </c>
      <c r="D4" s="7" t="s">
        <v>8</v>
      </c>
      <c r="E4" s="8">
        <f>E5+E6</f>
        <v>0</v>
      </c>
      <c r="F4" s="8">
        <f>F5+F6</f>
        <v>0</v>
      </c>
      <c r="G4" s="8">
        <f>G5+G6</f>
        <v>0</v>
      </c>
      <c r="H4" s="8">
        <f>H6+H5</f>
        <v>0</v>
      </c>
      <c r="I4" s="9">
        <f>I6+I5</f>
        <v>0</v>
      </c>
      <c r="J4" s="9">
        <f>J6+J5</f>
        <v>0</v>
      </c>
      <c r="K4" s="10">
        <f t="shared" ref="K4:K22" si="0">E4+F4-I4</f>
        <v>0</v>
      </c>
    </row>
    <row r="5" spans="2:11" ht="15.8" customHeight="1">
      <c r="C5" s="98"/>
      <c r="D5" s="11">
        <v>121</v>
      </c>
      <c r="E5" s="12"/>
      <c r="F5" s="12"/>
      <c r="G5" s="12"/>
      <c r="H5" s="13"/>
      <c r="I5" s="14"/>
      <c r="J5" s="14"/>
      <c r="K5" s="15">
        <f t="shared" si="0"/>
        <v>0</v>
      </c>
    </row>
    <row r="6" spans="2:11" ht="15.8" customHeight="1">
      <c r="C6" s="98"/>
      <c r="D6" s="11">
        <v>122</v>
      </c>
      <c r="E6" s="12"/>
      <c r="F6" s="12"/>
      <c r="G6" s="12"/>
      <c r="H6" s="13"/>
      <c r="I6" s="14"/>
      <c r="J6" s="14"/>
      <c r="K6" s="15">
        <f t="shared" si="0"/>
        <v>0</v>
      </c>
    </row>
    <row r="7" spans="2:11" ht="25.85">
      <c r="C7" s="98"/>
      <c r="D7" s="16" t="s">
        <v>9</v>
      </c>
      <c r="E7" s="17">
        <f t="shared" ref="E7:J7" si="1">E8+E9+E10+E11+E12</f>
        <v>284277.64</v>
      </c>
      <c r="F7" s="17">
        <f t="shared" si="1"/>
        <v>783299.99</v>
      </c>
      <c r="G7" s="17">
        <f t="shared" si="1"/>
        <v>455172.17000000004</v>
      </c>
      <c r="H7" s="17">
        <f t="shared" si="1"/>
        <v>8318184</v>
      </c>
      <c r="I7" s="18">
        <f t="shared" si="1"/>
        <v>825667.12</v>
      </c>
      <c r="J7" s="18">
        <f t="shared" si="1"/>
        <v>579318.36</v>
      </c>
      <c r="K7" s="19">
        <f t="shared" si="0"/>
        <v>241910.50999999989</v>
      </c>
    </row>
    <row r="8" spans="2:11" ht="27.2">
      <c r="C8" s="98"/>
      <c r="D8" s="20" t="s">
        <v>10</v>
      </c>
      <c r="E8" s="21">
        <v>137211.62</v>
      </c>
      <c r="F8" s="21">
        <v>366762.37</v>
      </c>
      <c r="G8" s="21">
        <v>256580.42</v>
      </c>
      <c r="H8" s="22">
        <v>5081150</v>
      </c>
      <c r="I8" s="23">
        <v>416546.66</v>
      </c>
      <c r="J8" s="23">
        <v>353078.26</v>
      </c>
      <c r="K8" s="24">
        <f t="shared" si="0"/>
        <v>87427.330000000016</v>
      </c>
    </row>
    <row r="9" spans="2:11" ht="40.75">
      <c r="C9" s="98"/>
      <c r="D9" s="20" t="s">
        <v>18</v>
      </c>
      <c r="E9" s="21">
        <v>147066.01999999999</v>
      </c>
      <c r="F9" s="21">
        <v>416537.62</v>
      </c>
      <c r="G9" s="21">
        <v>198591.75</v>
      </c>
      <c r="H9" s="22">
        <v>3237034</v>
      </c>
      <c r="I9" s="23">
        <v>409120.46</v>
      </c>
      <c r="J9" s="23">
        <v>226240.1</v>
      </c>
      <c r="K9" s="24">
        <f t="shared" si="0"/>
        <v>154483.18</v>
      </c>
    </row>
    <row r="10" spans="2:11" ht="15.8" customHeight="1">
      <c r="C10" s="98"/>
      <c r="D10" s="20" t="s">
        <v>11</v>
      </c>
      <c r="E10" s="21"/>
      <c r="F10" s="21"/>
      <c r="G10" s="21"/>
      <c r="H10" s="22"/>
      <c r="I10" s="23"/>
      <c r="J10" s="23"/>
      <c r="K10" s="24">
        <f t="shared" si="0"/>
        <v>0</v>
      </c>
    </row>
    <row r="11" spans="2:11" ht="15.8" customHeight="1">
      <c r="C11" s="98"/>
      <c r="D11" s="20">
        <v>134</v>
      </c>
      <c r="E11" s="21"/>
      <c r="F11" s="21"/>
      <c r="G11" s="21"/>
      <c r="H11" s="22"/>
      <c r="I11" s="23"/>
      <c r="J11" s="23"/>
      <c r="K11" s="24">
        <f t="shared" si="0"/>
        <v>0</v>
      </c>
    </row>
    <row r="12" spans="2:11" ht="14.95" customHeight="1">
      <c r="C12" s="98"/>
      <c r="D12" s="20">
        <v>135</v>
      </c>
      <c r="E12" s="21"/>
      <c r="F12" s="21"/>
      <c r="G12" s="21"/>
      <c r="H12" s="22"/>
      <c r="I12" s="23"/>
      <c r="J12" s="23"/>
      <c r="K12" s="24">
        <f t="shared" si="0"/>
        <v>0</v>
      </c>
    </row>
    <row r="13" spans="2:11" ht="25.85">
      <c r="C13" s="98"/>
      <c r="D13" s="25" t="s">
        <v>12</v>
      </c>
      <c r="E13" s="26">
        <f t="shared" ref="E13:J13" si="2">E14+E15+E16+E17+E18</f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7">
        <f t="shared" si="2"/>
        <v>0</v>
      </c>
      <c r="J13" s="27">
        <f t="shared" si="2"/>
        <v>0</v>
      </c>
      <c r="K13" s="28">
        <f t="shared" si="0"/>
        <v>0</v>
      </c>
    </row>
    <row r="14" spans="2:11" ht="14.95" customHeight="1">
      <c r="C14" s="98"/>
      <c r="D14" s="20">
        <v>141</v>
      </c>
      <c r="E14" s="58"/>
      <c r="F14" s="21"/>
      <c r="G14" s="21"/>
      <c r="H14" s="22"/>
      <c r="I14" s="23"/>
      <c r="J14" s="23"/>
      <c r="K14" s="29">
        <f t="shared" si="0"/>
        <v>0</v>
      </c>
    </row>
    <row r="15" spans="2:11" ht="14.95" customHeight="1">
      <c r="C15" s="98"/>
      <c r="D15" s="20">
        <v>142</v>
      </c>
      <c r="E15" s="21"/>
      <c r="F15" s="21"/>
      <c r="G15" s="21"/>
      <c r="H15" s="22"/>
      <c r="I15" s="23"/>
      <c r="J15" s="23"/>
      <c r="K15" s="29">
        <f t="shared" si="0"/>
        <v>0</v>
      </c>
    </row>
    <row r="16" spans="2:11" ht="14.95" customHeight="1">
      <c r="C16" s="98"/>
      <c r="D16" s="20">
        <v>143</v>
      </c>
      <c r="E16" s="21"/>
      <c r="F16" s="21"/>
      <c r="G16" s="21"/>
      <c r="H16" s="22"/>
      <c r="I16" s="23"/>
      <c r="J16" s="23"/>
      <c r="K16" s="29">
        <f t="shared" si="0"/>
        <v>0</v>
      </c>
    </row>
    <row r="17" spans="3:15" ht="14.95" customHeight="1">
      <c r="C17" s="98"/>
      <c r="D17" s="20">
        <v>144</v>
      </c>
      <c r="E17" s="21"/>
      <c r="F17" s="21"/>
      <c r="G17" s="21"/>
      <c r="H17" s="22"/>
      <c r="I17" s="23"/>
      <c r="J17" s="23"/>
      <c r="K17" s="29">
        <f t="shared" si="0"/>
        <v>0</v>
      </c>
    </row>
    <row r="18" spans="3:15" ht="14.95" customHeight="1">
      <c r="C18" s="98"/>
      <c r="D18" s="20">
        <v>145</v>
      </c>
      <c r="E18" s="21"/>
      <c r="F18" s="21"/>
      <c r="G18" s="21"/>
      <c r="H18" s="22"/>
      <c r="I18" s="23"/>
      <c r="J18" s="23"/>
      <c r="K18" s="29">
        <f t="shared" si="0"/>
        <v>0</v>
      </c>
    </row>
    <row r="19" spans="3:15" ht="25.85">
      <c r="C19" s="98"/>
      <c r="D19" s="25" t="s">
        <v>13</v>
      </c>
      <c r="E19" s="26">
        <f>E22+E20+E21</f>
        <v>0</v>
      </c>
      <c r="F19" s="26">
        <f>F22+F20+F21</f>
        <v>0</v>
      </c>
      <c r="G19" s="26">
        <f>G22+G20+G21</f>
        <v>0</v>
      </c>
      <c r="H19" s="26">
        <f>H22+H20</f>
        <v>0</v>
      </c>
      <c r="I19" s="27">
        <f>I22+I20+I21</f>
        <v>0</v>
      </c>
      <c r="J19" s="27">
        <f>J20+J22+J21</f>
        <v>0</v>
      </c>
      <c r="K19" s="28">
        <f t="shared" si="0"/>
        <v>0</v>
      </c>
    </row>
    <row r="20" spans="3:15" ht="14.95" customHeight="1">
      <c r="C20" s="98"/>
      <c r="D20" s="30">
        <v>181</v>
      </c>
      <c r="E20" s="21"/>
      <c r="F20" s="21"/>
      <c r="G20" s="21"/>
      <c r="H20" s="22"/>
      <c r="I20" s="23"/>
      <c r="J20" s="23"/>
      <c r="K20" s="29">
        <f t="shared" si="0"/>
        <v>0</v>
      </c>
    </row>
    <row r="21" spans="3:15" ht="14.95" customHeight="1">
      <c r="C21" s="98"/>
      <c r="D21" s="31">
        <v>182</v>
      </c>
      <c r="E21" s="21"/>
      <c r="F21" s="21"/>
      <c r="G21" s="21"/>
      <c r="H21" s="22"/>
      <c r="I21" s="23"/>
      <c r="J21" s="23"/>
      <c r="K21" s="29">
        <f t="shared" si="0"/>
        <v>0</v>
      </c>
    </row>
    <row r="22" spans="3:15" ht="14.95" customHeight="1">
      <c r="C22" s="98"/>
      <c r="D22" s="32">
        <v>189</v>
      </c>
      <c r="E22" s="21"/>
      <c r="F22" s="21"/>
      <c r="G22" s="21"/>
      <c r="H22" s="22"/>
      <c r="I22" s="23"/>
      <c r="J22" s="23"/>
      <c r="K22" s="59">
        <f t="shared" si="0"/>
        <v>0</v>
      </c>
    </row>
    <row r="23" spans="3:15" ht="15.8" customHeight="1" thickBot="1">
      <c r="C23" s="98"/>
      <c r="D23" s="60" t="s">
        <v>19</v>
      </c>
      <c r="E23" s="61"/>
      <c r="F23" s="61"/>
      <c r="G23" s="61"/>
      <c r="H23" s="61"/>
      <c r="I23" s="62"/>
      <c r="J23" s="62"/>
      <c r="K23" s="63">
        <f>E23+F23-I23</f>
        <v>0</v>
      </c>
    </row>
    <row r="24" spans="3:15" ht="15.8" customHeight="1" thickBot="1">
      <c r="C24" s="98"/>
      <c r="D24" s="36" t="s">
        <v>5</v>
      </c>
      <c r="E24" s="37">
        <f>E4+E7+E13+E19+E23</f>
        <v>284277.64</v>
      </c>
      <c r="F24" s="64">
        <f>F4+F7+F13+F19</f>
        <v>783299.99</v>
      </c>
      <c r="G24" s="52">
        <f>G4+G7+G13+G19</f>
        <v>455172.17000000004</v>
      </c>
      <c r="H24" s="65">
        <f>H4+H7+H13+H19</f>
        <v>8318184</v>
      </c>
      <c r="I24" s="66">
        <f>I4+I7+I13+I19</f>
        <v>825667.12</v>
      </c>
      <c r="J24" s="66">
        <f>J4+J7+J13+J19</f>
        <v>579318.36</v>
      </c>
      <c r="K24" s="67">
        <f>K4+K7+K13+K19+K23</f>
        <v>241910.50999999989</v>
      </c>
    </row>
    <row r="25" spans="3:15" ht="15.8" customHeight="1" thickBot="1">
      <c r="C25" s="98"/>
      <c r="D25" s="100" t="s">
        <v>6</v>
      </c>
      <c r="E25" s="101"/>
      <c r="F25" s="101"/>
      <c r="G25" s="101"/>
      <c r="H25" s="101"/>
      <c r="I25" s="101"/>
      <c r="J25" s="101"/>
      <c r="K25" s="102"/>
    </row>
    <row r="26" spans="3:15" ht="14.95" customHeight="1">
      <c r="C26" s="98"/>
      <c r="D26" s="38">
        <v>211</v>
      </c>
      <c r="E26" s="39"/>
      <c r="F26" s="39"/>
      <c r="G26" s="39"/>
      <c r="H26" s="68">
        <v>1800000</v>
      </c>
      <c r="I26" s="69">
        <v>193945.3</v>
      </c>
      <c r="J26" s="40">
        <v>94610.62</v>
      </c>
      <c r="K26" s="41"/>
    </row>
    <row r="27" spans="3:15" ht="14.95" customHeight="1">
      <c r="C27" s="98"/>
      <c r="D27" s="42">
        <v>212</v>
      </c>
      <c r="E27" s="12"/>
      <c r="F27" s="12"/>
      <c r="G27" s="12"/>
      <c r="H27" s="70"/>
      <c r="I27" s="71"/>
      <c r="J27" s="14"/>
      <c r="K27" s="15"/>
    </row>
    <row r="28" spans="3:15" ht="14.95" customHeight="1">
      <c r="C28" s="98"/>
      <c r="D28" s="43">
        <v>213</v>
      </c>
      <c r="E28" s="44"/>
      <c r="F28" s="44"/>
      <c r="G28" s="44"/>
      <c r="H28" s="46">
        <v>543600</v>
      </c>
      <c r="I28" s="47">
        <v>59998.16</v>
      </c>
      <c r="J28" s="45">
        <v>29999.08</v>
      </c>
      <c r="K28" s="24"/>
      <c r="M28" s="55"/>
    </row>
    <row r="29" spans="3:15" ht="14.95" customHeight="1">
      <c r="C29" s="98"/>
      <c r="D29" s="43">
        <v>221</v>
      </c>
      <c r="E29" s="44"/>
      <c r="F29" s="44"/>
      <c r="G29" s="44"/>
      <c r="H29" s="46"/>
      <c r="I29" s="47"/>
      <c r="J29" s="45"/>
      <c r="K29" s="24"/>
    </row>
    <row r="30" spans="3:15" ht="14.95" customHeight="1">
      <c r="C30" s="98"/>
      <c r="D30" s="43">
        <v>222</v>
      </c>
      <c r="E30" s="44"/>
      <c r="F30" s="44"/>
      <c r="G30" s="44"/>
      <c r="H30" s="46"/>
      <c r="I30" s="47"/>
      <c r="J30" s="45"/>
      <c r="K30" s="24"/>
    </row>
    <row r="31" spans="3:15" ht="14.95" customHeight="1">
      <c r="C31" s="98"/>
      <c r="D31" s="43">
        <v>223</v>
      </c>
      <c r="E31" s="44"/>
      <c r="F31" s="44"/>
      <c r="G31" s="44"/>
      <c r="H31" s="46"/>
      <c r="I31" s="47"/>
      <c r="J31" s="45"/>
      <c r="K31" s="24"/>
    </row>
    <row r="32" spans="3:15" ht="14.95" customHeight="1">
      <c r="C32" s="98"/>
      <c r="D32" s="43">
        <v>225</v>
      </c>
      <c r="E32" s="44"/>
      <c r="F32" s="44"/>
      <c r="G32" s="44"/>
      <c r="H32" s="72">
        <v>175000</v>
      </c>
      <c r="I32" s="47">
        <v>19000</v>
      </c>
      <c r="J32" s="45"/>
      <c r="K32" s="24"/>
      <c r="N32" s="55"/>
      <c r="O32" s="55"/>
    </row>
    <row r="33" spans="3:14" ht="15.8" customHeight="1" thickBot="1">
      <c r="C33" s="98"/>
      <c r="D33" s="49">
        <v>226</v>
      </c>
      <c r="E33" s="21"/>
      <c r="F33" s="21"/>
      <c r="G33" s="21"/>
      <c r="H33" s="73">
        <v>149050</v>
      </c>
      <c r="I33" s="74">
        <v>65814</v>
      </c>
      <c r="J33" s="23">
        <v>29500</v>
      </c>
      <c r="K33" s="29"/>
    </row>
    <row r="34" spans="3:14" ht="26.5" thickBot="1">
      <c r="C34" s="98"/>
      <c r="D34" s="75" t="s">
        <v>14</v>
      </c>
      <c r="E34" s="76">
        <f>E35+E36+E37+E38+E39+E40</f>
        <v>0</v>
      </c>
      <c r="F34" s="76"/>
      <c r="G34" s="76"/>
      <c r="H34" s="65">
        <v>173884</v>
      </c>
      <c r="I34" s="77">
        <v>54391</v>
      </c>
      <c r="J34" s="77"/>
      <c r="K34" s="78"/>
      <c r="N34" s="55"/>
    </row>
    <row r="35" spans="3:14" ht="14.95" customHeight="1">
      <c r="C35" s="98"/>
      <c r="D35" s="11">
        <v>291</v>
      </c>
      <c r="E35" s="12"/>
      <c r="F35" s="12"/>
      <c r="G35" s="12"/>
      <c r="H35" s="70">
        <v>173884</v>
      </c>
      <c r="I35" s="71">
        <v>54391</v>
      </c>
      <c r="J35" s="14"/>
      <c r="K35" s="15"/>
    </row>
    <row r="36" spans="3:14" ht="14.95" customHeight="1">
      <c r="C36" s="98"/>
      <c r="D36" s="48">
        <v>292</v>
      </c>
      <c r="E36" s="44"/>
      <c r="F36" s="44"/>
      <c r="G36" s="44"/>
      <c r="H36" s="46"/>
      <c r="I36" s="47"/>
      <c r="J36" s="45"/>
      <c r="K36" s="24"/>
    </row>
    <row r="37" spans="3:14" ht="14.95" customHeight="1">
      <c r="C37" s="98"/>
      <c r="D37" s="48">
        <v>293</v>
      </c>
      <c r="E37" s="44"/>
      <c r="F37" s="44"/>
      <c r="G37" s="44"/>
      <c r="H37" s="46"/>
      <c r="I37" s="47"/>
      <c r="J37" s="45"/>
      <c r="K37" s="24"/>
    </row>
    <row r="38" spans="3:14" ht="14.95" customHeight="1">
      <c r="C38" s="98"/>
      <c r="D38" s="48">
        <v>294</v>
      </c>
      <c r="E38" s="44"/>
      <c r="F38" s="44"/>
      <c r="G38" s="44"/>
      <c r="H38" s="46"/>
      <c r="I38" s="47"/>
      <c r="J38" s="45"/>
      <c r="K38" s="24"/>
    </row>
    <row r="39" spans="3:14" ht="14.95" customHeight="1">
      <c r="C39" s="98"/>
      <c r="D39" s="48">
        <v>295</v>
      </c>
      <c r="E39" s="44"/>
      <c r="F39" s="44"/>
      <c r="G39" s="44"/>
      <c r="H39" s="46"/>
      <c r="I39" s="47"/>
      <c r="J39" s="45"/>
      <c r="K39" s="24"/>
    </row>
    <row r="40" spans="3:14" ht="15.8" customHeight="1" thickBot="1">
      <c r="C40" s="98"/>
      <c r="D40" s="20">
        <v>296</v>
      </c>
      <c r="E40" s="21"/>
      <c r="F40" s="21"/>
      <c r="G40" s="21"/>
      <c r="H40" s="79"/>
      <c r="I40" s="74"/>
      <c r="J40" s="23"/>
      <c r="K40" s="29"/>
    </row>
    <row r="41" spans="3:14" ht="15.8" customHeight="1" thickBot="1">
      <c r="C41" s="98"/>
      <c r="D41" s="51" t="s">
        <v>25</v>
      </c>
      <c r="E41" s="80"/>
      <c r="F41" s="80"/>
      <c r="G41" s="80"/>
      <c r="H41" s="65">
        <v>100000</v>
      </c>
      <c r="I41" s="66">
        <v>72130.399999999994</v>
      </c>
      <c r="J41" s="81">
        <v>72130.399999999994</v>
      </c>
      <c r="K41" s="82"/>
    </row>
    <row r="42" spans="3:14" ht="15.8" customHeight="1" thickBot="1">
      <c r="C42" s="98"/>
      <c r="D42" s="51" t="s">
        <v>24</v>
      </c>
      <c r="E42" s="80"/>
      <c r="F42" s="80"/>
      <c r="G42" s="80"/>
      <c r="H42" s="65">
        <v>45000</v>
      </c>
      <c r="I42" s="66">
        <v>45000</v>
      </c>
      <c r="J42" s="81">
        <v>45000</v>
      </c>
      <c r="K42" s="82"/>
    </row>
    <row r="43" spans="3:14" ht="26.5" thickBot="1">
      <c r="C43" s="98"/>
      <c r="D43" s="75" t="s">
        <v>20</v>
      </c>
      <c r="E43" s="76"/>
      <c r="F43" s="76">
        <f t="shared" ref="F43:J43" si="3">F50+F44</f>
        <v>0</v>
      </c>
      <c r="G43" s="76">
        <f t="shared" si="3"/>
        <v>0</v>
      </c>
      <c r="H43" s="65">
        <f t="shared" si="3"/>
        <v>5331650</v>
      </c>
      <c r="I43" s="76">
        <f t="shared" si="3"/>
        <v>315388.26</v>
      </c>
      <c r="J43" s="76">
        <f t="shared" si="3"/>
        <v>308078.26</v>
      </c>
      <c r="K43" s="83"/>
    </row>
    <row r="44" spans="3:14" ht="38.75">
      <c r="C44" s="98"/>
      <c r="D44" s="84" t="s">
        <v>21</v>
      </c>
      <c r="E44" s="85">
        <f>E45+E46+E47+E49+E48</f>
        <v>0</v>
      </c>
      <c r="F44" s="85"/>
      <c r="G44" s="85"/>
      <c r="H44" s="85">
        <v>5036150</v>
      </c>
      <c r="I44" s="85">
        <f>I45+I46+I48</f>
        <v>315388.26</v>
      </c>
      <c r="J44" s="85">
        <f>J45+J46+J47+J48+J49</f>
        <v>308078.26</v>
      </c>
      <c r="K44" s="85"/>
    </row>
    <row r="45" spans="3:14" ht="14.95" customHeight="1">
      <c r="C45" s="98"/>
      <c r="D45" s="20">
        <v>342</v>
      </c>
      <c r="E45" s="86"/>
      <c r="F45" s="87"/>
      <c r="G45" s="87"/>
      <c r="H45" s="88">
        <v>4428100</v>
      </c>
      <c r="I45" s="89">
        <v>151032.34</v>
      </c>
      <c r="J45" s="89">
        <v>143722.34</v>
      </c>
      <c r="K45" s="90"/>
      <c r="N45" s="55"/>
    </row>
    <row r="46" spans="3:14" ht="14.95" customHeight="1">
      <c r="C46" s="98"/>
      <c r="D46" s="20">
        <v>344</v>
      </c>
      <c r="E46" s="86"/>
      <c r="F46" s="86"/>
      <c r="G46" s="86"/>
      <c r="H46" s="88">
        <v>35000</v>
      </c>
      <c r="I46" s="91"/>
      <c r="J46" s="91"/>
      <c r="K46" s="90"/>
      <c r="N46" s="55"/>
    </row>
    <row r="47" spans="3:14" ht="14.95" customHeight="1">
      <c r="C47" s="98"/>
      <c r="D47" s="20">
        <v>345</v>
      </c>
      <c r="E47" s="86"/>
      <c r="F47" s="86"/>
      <c r="G47" s="86"/>
      <c r="H47" s="88"/>
      <c r="I47" s="91"/>
      <c r="J47" s="91"/>
      <c r="K47" s="90"/>
    </row>
    <row r="48" spans="3:14" ht="14.95" customHeight="1">
      <c r="C48" s="98"/>
      <c r="D48" s="20">
        <v>346</v>
      </c>
      <c r="E48" s="86"/>
      <c r="F48" s="86"/>
      <c r="G48" s="86"/>
      <c r="H48" s="88">
        <v>573050</v>
      </c>
      <c r="I48" s="91">
        <v>164355.92000000001</v>
      </c>
      <c r="J48" s="91">
        <v>164355.92000000001</v>
      </c>
      <c r="K48" s="90"/>
    </row>
    <row r="49" spans="3:11" ht="14.95" customHeight="1">
      <c r="C49" s="98"/>
      <c r="D49" s="20">
        <v>349</v>
      </c>
      <c r="E49" s="86"/>
      <c r="F49" s="86"/>
      <c r="G49" s="86"/>
      <c r="H49" s="88"/>
      <c r="I49" s="91"/>
      <c r="J49" s="91"/>
      <c r="K49" s="90"/>
    </row>
    <row r="50" spans="3:11" ht="64.55">
      <c r="C50" s="98"/>
      <c r="D50" s="92" t="s">
        <v>22</v>
      </c>
      <c r="E50" s="93">
        <f>E51+E52+E53+E55+E54</f>
        <v>9822.0499999999993</v>
      </c>
      <c r="F50" s="93"/>
      <c r="G50" s="93"/>
      <c r="H50" s="93">
        <f>H51+H52+H53+H55+H54</f>
        <v>295500</v>
      </c>
      <c r="I50" s="93">
        <f>I51+I52+I53+I55+I54</f>
        <v>0</v>
      </c>
      <c r="J50" s="93">
        <f>J51+J52+J53+J54+J55</f>
        <v>0</v>
      </c>
      <c r="K50" s="93"/>
    </row>
    <row r="51" spans="3:11" ht="14.95" customHeight="1">
      <c r="C51" s="98"/>
      <c r="D51" s="20">
        <v>342</v>
      </c>
      <c r="E51" s="21"/>
      <c r="F51" s="21"/>
      <c r="G51" s="21"/>
      <c r="H51" s="22"/>
      <c r="I51" s="23"/>
      <c r="J51" s="23"/>
      <c r="K51" s="29"/>
    </row>
    <row r="52" spans="3:11" ht="14.95" customHeight="1">
      <c r="C52" s="98"/>
      <c r="D52" s="20">
        <v>344</v>
      </c>
      <c r="E52" s="21"/>
      <c r="F52" s="21"/>
      <c r="G52" s="21"/>
      <c r="H52" s="22"/>
      <c r="I52" s="23"/>
      <c r="J52" s="23"/>
      <c r="K52" s="29"/>
    </row>
    <row r="53" spans="3:11" ht="14.95" customHeight="1">
      <c r="C53" s="98"/>
      <c r="D53" s="20">
        <v>345</v>
      </c>
      <c r="E53" s="21"/>
      <c r="F53" s="21"/>
      <c r="G53" s="21"/>
      <c r="H53" s="22">
        <v>125000</v>
      </c>
      <c r="I53" s="23"/>
      <c r="J53" s="23"/>
      <c r="K53" s="29"/>
    </row>
    <row r="54" spans="3:11" ht="14.95" customHeight="1">
      <c r="C54" s="98"/>
      <c r="D54" s="20">
        <v>346</v>
      </c>
      <c r="E54" s="21"/>
      <c r="F54" s="21"/>
      <c r="G54" s="21"/>
      <c r="H54" s="22">
        <v>170500</v>
      </c>
      <c r="I54" s="23"/>
      <c r="J54" s="23"/>
      <c r="K54" s="29"/>
    </row>
    <row r="55" spans="3:11" ht="15.8" customHeight="1" thickBot="1">
      <c r="C55" s="98"/>
      <c r="D55" s="20">
        <v>349</v>
      </c>
      <c r="E55" s="33">
        <v>9822.0499999999993</v>
      </c>
      <c r="F55" s="33"/>
      <c r="G55" s="33"/>
      <c r="H55" s="34"/>
      <c r="I55" s="35"/>
      <c r="J55" s="35"/>
      <c r="K55" s="50"/>
    </row>
    <row r="56" spans="3:11" ht="15.8" customHeight="1" thickBot="1">
      <c r="C56" s="98"/>
      <c r="D56" s="51" t="s">
        <v>5</v>
      </c>
      <c r="E56" s="52">
        <f t="shared" ref="E56:J56" si="4">E26+E27+E28+E29+E30+E31+E32+E33+E34+E41+E43</f>
        <v>0</v>
      </c>
      <c r="F56" s="52">
        <f t="shared" si="4"/>
        <v>0</v>
      </c>
      <c r="G56" s="52">
        <f t="shared" si="4"/>
        <v>0</v>
      </c>
      <c r="H56" s="52">
        <f>H26+H27+H28+H29+H30+H31+H32+H33+H34+H41+H43+H42</f>
        <v>8318184</v>
      </c>
      <c r="I56" s="52">
        <f>I26+I27+I28+I29+I30+I31+I32+I33+I34+I41+I43+I42</f>
        <v>825667.12</v>
      </c>
      <c r="J56" s="52">
        <f>J26+J27+J28+J29+J30+J31+J32+J33+J34+J41+J43+J42</f>
        <v>579318.36</v>
      </c>
      <c r="K56" s="37"/>
    </row>
    <row r="57" spans="3:11" ht="15.8" customHeight="1" thickBot="1">
      <c r="C57" s="99"/>
      <c r="D57" s="51" t="s">
        <v>7</v>
      </c>
      <c r="E57" s="53">
        <f>E24-E56</f>
        <v>284277.64</v>
      </c>
      <c r="F57" s="52"/>
      <c r="G57" s="52"/>
      <c r="H57" s="54">
        <f>H24-H56</f>
        <v>0</v>
      </c>
      <c r="I57" s="52">
        <f>I24-I56</f>
        <v>0</v>
      </c>
      <c r="J57" s="52">
        <f>J24-J56</f>
        <v>0</v>
      </c>
      <c r="K57" s="94">
        <f>K24-K56</f>
        <v>241910.50999999989</v>
      </c>
    </row>
  </sheetData>
  <mergeCells count="4">
    <mergeCell ref="B1:D1"/>
    <mergeCell ref="D2:K2"/>
    <mergeCell ref="C4:C57"/>
    <mergeCell ref="D25:K2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2022-04-07T13:14:34Z</dcterms:modified>
</cp:coreProperties>
</file>